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Лист1" sheetId="1" r:id="rId1"/>
    <sheet name="Лист2" sheetId="2" r:id="rId2"/>
    <sheet name="16-17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<sst xmlns="http://schemas.openxmlformats.org/spreadsheetml/2006/main" count="165" uniqueCount="95">
  <si>
    <t xml:space="preserve">                 Налоговые и неналоговые доходы бюджета МО "Зеленоградский  район"</t>
  </si>
  <si>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</si>
  <si>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</si>
  <si>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</si>
  <si>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</si>
  <si>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</si>
  <si>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</si>
  <si>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</si>
  <si>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исчесление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</si>
  <si>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</si>
  <si>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</si>
  <si>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</si>
  <si>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</si>
  <si>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</si>
  <si>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</si>
  <si>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</si>
  <si>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</si>
  <si>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упращенной системы налогооблажения</t>
  </si>
  <si>
    <t>182 1 06 02 000 02 0000 110</t>
  </si>
  <si>
    <t>НАЛОГ НА ИМУЩЕСТВО ОРГАНИЗАЦИЙ</t>
  </si>
  <si>
    <t>000 1 08 00000 00 0000 110</t>
  </si>
  <si>
    <t>ГОСУДАРСТВЕННАЯ ПОШЛИНА И СБОРЫ</t>
  </si>
  <si>
    <t>182 1 08 03010  01 0000 110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</si>
  <si>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</si>
  <si>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</si>
  <si>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112 1 11 00000 00 0000 000</t>
  </si>
  <si>
    <t>ДОХОДЫ ОТ ИСПОЛЬЗОВАНИЯ ИМУЩЕСТВА, НАХОДЯЩЕГОСЯ В ГОСУДАРСТВЕННОЙ И МУНИЦИПАЛЬНОЙ СОБСТВЕННОСТИ</t>
  </si>
  <si>
    <t>112 1 11 03050 05 0000 120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</si>
  <si>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</si>
  <si>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112 1 11 05013 10 0000 120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</si>
  <si>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</si>
  <si>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112 1 11 05025 05 0000 120</t>
  </si>
  <si>
    <t>Доходы, получаемые в виде арендной платы, а также средства от продажи  права на заключение договоров аренды 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</si>
  <si>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112 1 11 09045 05 0000 120</t>
  </si>
  <si>
    <t>Прочие  поступления от использования имущества, находящегося в собственности муниципальных районов( за исключением имущества  муниципальных бюджетных и автономных учреждений, а также имущества  муниципальных унитарных предприятий, в том числе  казенных)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</si>
  <si>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</si>
  <si>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</si>
  <si>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</si>
  <si>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</si>
  <si>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</si>
  <si>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</si>
  <si>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112 1 14 02050 05 0000 410</t>
  </si>
  <si>
    <t>112 1 14 06013 10 0000 430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</si>
  <si>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</si>
  <si>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112 1 14 06025 05 0000 430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</si>
  <si>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атономных учреждений)</t>
  </si>
  <si>
    <t>000 1 16 00000 00 0000 000</t>
  </si>
  <si>
    <t>ШТРАФЫ, САНКЦИИ, ВОЗМЕЩЕНИЕ УЩЕРБА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</si>
  <si>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</si>
  <si>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</si>
  <si>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 xml:space="preserve">                                                к решению районного Совета депутатов</t>
  </si>
  <si>
    <t>Налог на доходы физических лиц с доходов, источником которых является  налоговый агент, за исключением доходов, в отношении которых исчесление и уплата налога осуществляется в соответствии  со статьями 227,227.1 и 228 Налогового Кодекса Российской Федерац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</si>
  <si>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адвокадские кабинеты</t>
  </si>
  <si>
    <t xml:space="preserve">                         О бюджете МО "Зеленоградский район" на 2015 год</t>
  </si>
  <si>
    <t xml:space="preserve">                                               и на плановый период 2016 - 2017 годов"</t>
  </si>
  <si>
    <t xml:space="preserve">                                                                "___" декабря 2014 г.№___</t>
  </si>
  <si>
    <t>на 2016-2017 годы</t>
  </si>
  <si>
    <t>на 2015 год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</si>
  <si>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</si>
  <si>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</si>
  <si>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</si>
  <si>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</si>
  <si>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</si>
  <si>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Налоги на товары (работы, услуги), реализуемые на территории Российмкой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</si>
  <si>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</si>
  <si>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</si>
  <si>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</si>
  <si>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</si>
  <si>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</si>
  <si>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</si>
  <si>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</si>
  <si>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</si>
  <si>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</si>
  <si>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>1 03 02260 01 0000 110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</si>
  <si>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</si>
  <si>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</si>
  <si>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</si>
  <si>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</si>
  <si>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</si>
  <si>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</si>
  <si>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 1 05 01040 02 0000 110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</si>
  <si>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 , а также имущества  муниципальных унитарных предприятий, в том числе казенных),в части реализации основных средств по указанному имуществу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</si>
  <si>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</si>
  <si>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2016г.</t>
  </si>
  <si>
    <t>2017г.</t>
  </si>
  <si>
    <t xml:space="preserve">                                                                                                                Приложение №3</t>
  </si>
  <si>
    <t xml:space="preserve">                                                                "24" декабря 2014 г.№ 274</t>
  </si>
  <si>
    <t>Приложение №3</t>
  </si>
  <si>
    <t>к Решению районного Совета депутатов</t>
  </si>
  <si>
    <t xml:space="preserve">О внесении изменении и дополнений в решение </t>
  </si>
  <si>
    <t xml:space="preserve">районного Совета депутатов МО "Зеленоградский район" </t>
  </si>
  <si>
    <t>"О бюджете МО "Зеленоградский район" на 2015 год.</t>
  </si>
  <si>
    <t>и на плановый период 2016 и 2017 годов"</t>
  </si>
  <si>
    <t>Приложение №1</t>
  </si>
  <si>
    <t>от   "30 " сентября 2015г. № 285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</si>
</sst>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47">
    <font>
      <sz val="10"/>
      <name val="Arial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180" fontId="8" fillId="0" borderId="10" xfId="58" applyNumberFormat="1" applyFont="1" applyBorder="1" applyAlignment="1">
      <alignment horizontal="right" vertical="center"/>
    </xf>
    <xf numFmtId="2" fontId="11" fillId="0" borderId="10" xfId="0" applyNumberFormat="1" applyFont="1" applyBorder="1" applyAlignment="1" applyProtection="1">
      <alignment horizontal="left" vertical="center" wrapText="1"/>
      <protection locked="0"/>
    </xf>
    <xf numFmtId="180" fontId="12" fillId="0" borderId="10" xfId="58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vertical="center" wrapText="1"/>
    </xf>
    <xf numFmtId="180" fontId="9" fillId="0" borderId="10" xfId="58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vertical="center" wrapText="1"/>
    </xf>
    <xf numFmtId="180" fontId="9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vertical="center" wrapText="1"/>
    </xf>
    <xf numFmtId="180" fontId="12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wrapText="1"/>
    </xf>
    <xf numFmtId="180" fontId="12" fillId="0" borderId="10" xfId="58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9.421875" style="0" customWidth="1"/>
    <col min="2" max="2" width="36.421875" style="0" customWidth="1"/>
    <col min="3" max="3" width="13.140625" style="0" customWidth="1"/>
    <col min="4" max="4" width="14.00390625" style="0" customWidth="1"/>
  </cols>
  <sheetData>
    <row r="3" spans="2:4" ht="12.75">
      <c r="B3" s="37" t="s">
        <v>85</v>
      </c>
      <c r="C3" s="37"/>
      <c r="D3" s="37"/>
    </row>
    <row r="4" spans="2:4" ht="15">
      <c r="B4" s="36" t="s">
        <v>50</v>
      </c>
      <c r="C4" s="36"/>
      <c r="D4" s="36"/>
    </row>
    <row r="5" spans="2:4" ht="15">
      <c r="B5" s="36" t="s">
        <v>53</v>
      </c>
      <c r="C5" s="36"/>
      <c r="D5" s="36"/>
    </row>
    <row r="6" spans="2:4" ht="15">
      <c r="B6" s="36" t="s">
        <v>54</v>
      </c>
      <c r="C6" s="36"/>
      <c r="D6" s="36"/>
    </row>
    <row r="7" spans="2:4" ht="15">
      <c r="B7" s="36" t="s">
        <v>55</v>
      </c>
      <c r="C7" s="36"/>
      <c r="D7" s="36"/>
    </row>
    <row r="8" spans="2:4" ht="15">
      <c r="B8" s="1"/>
      <c r="C8" s="2"/>
      <c r="D8" s="2"/>
    </row>
    <row r="9" spans="1:4" ht="15">
      <c r="A9" s="3" t="s">
        <v>0</v>
      </c>
      <c r="B9" s="4"/>
      <c r="C9" s="2"/>
      <c r="D9" s="2"/>
    </row>
    <row r="10" spans="1:4" ht="15">
      <c r="A10" s="5" t="s">
        <v>1</v>
      </c>
      <c r="B10" s="6" t="s">
        <v>56</v>
      </c>
      <c r="C10" s="5"/>
      <c r="D10" s="5"/>
    </row>
    <row r="11" spans="1:4" ht="15.75">
      <c r="A11" s="7"/>
      <c r="B11" s="8"/>
      <c r="D11" t="s">
        <v>2</v>
      </c>
    </row>
    <row r="12" spans="1:4" ht="30">
      <c r="A12" s="10" t="s">
        <v>3</v>
      </c>
      <c r="B12" s="11" t="s">
        <v>4</v>
      </c>
      <c r="C12" s="10" t="s">
        <v>83</v>
      </c>
      <c r="D12" s="10" t="s">
        <v>84</v>
      </c>
    </row>
    <row r="13" spans="1:4" ht="15.75">
      <c r="A13" s="10"/>
      <c r="B13" s="12" t="s">
        <v>6</v>
      </c>
      <c r="C13" s="13">
        <f>C14+C24+C32+C31+C18</f>
        <v>214395</v>
      </c>
      <c r="D13" s="13">
        <f>D14+D24+D32+D31+D18</f>
        <v>222750</v>
      </c>
    </row>
    <row r="14" spans="1:4" ht="28.5">
      <c r="A14" s="14" t="s">
        <v>62</v>
      </c>
      <c r="B14" s="15" t="s">
        <v>7</v>
      </c>
      <c r="C14" s="16">
        <f>SUM(C15:C17)</f>
        <v>153890</v>
      </c>
      <c r="D14" s="16">
        <f>SUM(D15:D17)</f>
        <v>163120</v>
      </c>
    </row>
    <row r="15" spans="1:4" ht="138" customHeight="1">
      <c r="A15" s="14" t="s">
        <v>61</v>
      </c>
      <c r="B15" s="17" t="s">
        <v>51</v>
      </c>
      <c r="C15" s="18">
        <v>149270</v>
      </c>
      <c r="D15" s="18">
        <v>158230</v>
      </c>
    </row>
    <row r="16" spans="1:4" ht="157.5" customHeight="1">
      <c r="A16" s="14" t="s">
        <v>60</v>
      </c>
      <c r="B16" s="19" t="s">
        <v>52</v>
      </c>
      <c r="C16" s="18">
        <v>1620</v>
      </c>
      <c r="D16" s="18">
        <v>1720</v>
      </c>
    </row>
    <row r="17" spans="1:4" ht="94.5">
      <c r="A17" s="14" t="s">
        <v>59</v>
      </c>
      <c r="B17" s="19" t="s">
        <v>10</v>
      </c>
      <c r="C17" s="18">
        <v>3000</v>
      </c>
      <c r="D17" s="18">
        <v>3170</v>
      </c>
    </row>
    <row r="18" spans="1:4" ht="63">
      <c r="A18" s="20" t="s">
        <v>58</v>
      </c>
      <c r="B18" s="21" t="s">
        <v>63</v>
      </c>
      <c r="C18" s="22">
        <f>C19</f>
        <v>11650</v>
      </c>
      <c r="D18" s="22">
        <f>D19</f>
        <v>11270</v>
      </c>
    </row>
    <row r="19" spans="1:4" ht="63">
      <c r="A19" s="20" t="s">
        <v>70</v>
      </c>
      <c r="B19" s="32" t="s">
        <v>66</v>
      </c>
      <c r="C19" s="22">
        <f>SUM(C20:C23)</f>
        <v>11650</v>
      </c>
      <c r="D19" s="22">
        <f>SUM(D20:D23)</f>
        <v>11270</v>
      </c>
    </row>
    <row r="20" spans="1:4" ht="126">
      <c r="A20" s="14" t="s">
        <v>64</v>
      </c>
      <c r="B20" s="31" t="s">
        <v>65</v>
      </c>
      <c r="C20" s="18">
        <v>4070</v>
      </c>
      <c r="D20" s="18">
        <v>3940</v>
      </c>
    </row>
    <row r="21" spans="1:4" ht="173.25">
      <c r="A21" s="14" t="s">
        <v>71</v>
      </c>
      <c r="B21" s="31" t="s">
        <v>82</v>
      </c>
      <c r="C21" s="18">
        <v>140</v>
      </c>
      <c r="D21" s="18">
        <v>135</v>
      </c>
    </row>
    <row r="22" spans="1:4" ht="141.75">
      <c r="A22" s="14" t="s">
        <v>72</v>
      </c>
      <c r="B22" s="31" t="s">
        <v>68</v>
      </c>
      <c r="C22" s="18">
        <v>7210</v>
      </c>
      <c r="D22" s="18">
        <v>6970</v>
      </c>
    </row>
    <row r="23" spans="1:4" ht="126">
      <c r="A23" s="14" t="s">
        <v>73</v>
      </c>
      <c r="B23" s="31" t="s">
        <v>69</v>
      </c>
      <c r="C23" s="18">
        <v>230</v>
      </c>
      <c r="D23" s="18">
        <v>225</v>
      </c>
    </row>
    <row r="24" spans="1:4" ht="31.5">
      <c r="A24" s="14" t="s">
        <v>74</v>
      </c>
      <c r="B24" s="23" t="s">
        <v>11</v>
      </c>
      <c r="C24" s="24">
        <f>SUM(C25+C28+C29+C30)</f>
        <v>29705</v>
      </c>
      <c r="D24" s="24">
        <f>SUM(D25+D28+D29+D30)</f>
        <v>28610</v>
      </c>
    </row>
    <row r="25" spans="1:4" ht="63">
      <c r="A25" s="14" t="s">
        <v>75</v>
      </c>
      <c r="B25" s="23" t="s">
        <v>12</v>
      </c>
      <c r="C25" s="24">
        <f>SUM(C26:C27)</f>
        <v>20680</v>
      </c>
      <c r="D25" s="24">
        <f>SUM(D26:D27)</f>
        <v>21710</v>
      </c>
    </row>
    <row r="26" spans="1:4" ht="63">
      <c r="A26" s="14" t="s">
        <v>76</v>
      </c>
      <c r="B26" s="25" t="s">
        <v>13</v>
      </c>
      <c r="C26" s="26">
        <v>14270</v>
      </c>
      <c r="D26" s="26">
        <v>14980</v>
      </c>
    </row>
    <row r="27" spans="1:4" ht="78.75">
      <c r="A27" s="14" t="s">
        <v>77</v>
      </c>
      <c r="B27" s="25" t="s">
        <v>14</v>
      </c>
      <c r="C27" s="18">
        <v>6410</v>
      </c>
      <c r="D27" s="18">
        <v>6730</v>
      </c>
    </row>
    <row r="28" spans="1:4" ht="47.25">
      <c r="A28" s="14" t="s">
        <v>78</v>
      </c>
      <c r="B28" s="25" t="s">
        <v>15</v>
      </c>
      <c r="C28" s="18">
        <v>8620</v>
      </c>
      <c r="D28" s="18">
        <v>6460</v>
      </c>
    </row>
    <row r="29" spans="1:4" ht="31.5">
      <c r="A29" s="14" t="s">
        <v>79</v>
      </c>
      <c r="B29" s="25" t="s">
        <v>16</v>
      </c>
      <c r="C29" s="18">
        <v>225</v>
      </c>
      <c r="D29" s="18">
        <v>240</v>
      </c>
    </row>
    <row r="30" spans="1:4" ht="63">
      <c r="A30" s="14" t="s">
        <v>80</v>
      </c>
      <c r="B30" s="25" t="s">
        <v>17</v>
      </c>
      <c r="C30" s="18">
        <v>180</v>
      </c>
      <c r="D30" s="18">
        <v>200</v>
      </c>
    </row>
    <row r="31" spans="1:4" ht="31.5">
      <c r="A31" s="20" t="s">
        <v>18</v>
      </c>
      <c r="B31" s="23" t="s">
        <v>19</v>
      </c>
      <c r="C31" s="22">
        <v>16650</v>
      </c>
      <c r="D31" s="22">
        <v>17150</v>
      </c>
    </row>
    <row r="32" spans="1:4" ht="31.5">
      <c r="A32" s="14" t="s">
        <v>20</v>
      </c>
      <c r="B32" s="23" t="s">
        <v>21</v>
      </c>
      <c r="C32" s="22">
        <f>SUM(C33:C33)</f>
        <v>2500</v>
      </c>
      <c r="D32" s="22">
        <f>SUM(D33:D33)</f>
        <v>2600</v>
      </c>
    </row>
    <row r="33" spans="1:4" ht="94.5">
      <c r="A33" s="14" t="s">
        <v>22</v>
      </c>
      <c r="B33" s="25" t="s">
        <v>23</v>
      </c>
      <c r="C33" s="18">
        <v>2500</v>
      </c>
      <c r="D33" s="18">
        <v>2600</v>
      </c>
    </row>
    <row r="34" spans="1:4" ht="15.75">
      <c r="A34" s="14"/>
      <c r="B34" s="27" t="s">
        <v>24</v>
      </c>
      <c r="C34" s="22">
        <f>C35+C39+C41+C45</f>
        <v>67470</v>
      </c>
      <c r="D34" s="22">
        <f>D35+D39+D41+D45</f>
        <v>62930</v>
      </c>
    </row>
    <row r="35" spans="1:4" ht="110.25">
      <c r="A35" s="14" t="s">
        <v>25</v>
      </c>
      <c r="B35" s="23" t="s">
        <v>26</v>
      </c>
      <c r="C35" s="22">
        <f>SUM(C36:C38)</f>
        <v>34390</v>
      </c>
      <c r="D35" s="22">
        <f>SUM(D36:D38)</f>
        <v>33300</v>
      </c>
    </row>
    <row r="36" spans="1:4" ht="157.5">
      <c r="A36" s="14" t="s">
        <v>29</v>
      </c>
      <c r="B36" s="25" t="s">
        <v>30</v>
      </c>
      <c r="C36" s="28">
        <v>7900</v>
      </c>
      <c r="D36" s="28">
        <v>4150</v>
      </c>
    </row>
    <row r="37" spans="1:4" ht="141.75">
      <c r="A37" s="14" t="s">
        <v>31</v>
      </c>
      <c r="B37" s="29" t="s">
        <v>32</v>
      </c>
      <c r="C37" s="28">
        <v>24170</v>
      </c>
      <c r="D37" s="28">
        <v>26980</v>
      </c>
    </row>
    <row r="38" spans="1:4" ht="157.5">
      <c r="A38" s="14" t="s">
        <v>33</v>
      </c>
      <c r="B38" s="19" t="s">
        <v>34</v>
      </c>
      <c r="C38" s="18">
        <v>2320</v>
      </c>
      <c r="D38" s="18">
        <v>2170</v>
      </c>
    </row>
    <row r="39" spans="1:4" ht="47.25">
      <c r="A39" s="14" t="s">
        <v>35</v>
      </c>
      <c r="B39" s="23" t="s">
        <v>36</v>
      </c>
      <c r="C39" s="22">
        <v>4000</v>
      </c>
      <c r="D39" s="22">
        <v>3800</v>
      </c>
    </row>
    <row r="40" spans="1:4" ht="31.5">
      <c r="A40" s="14" t="s">
        <v>37</v>
      </c>
      <c r="B40" s="25" t="s">
        <v>38</v>
      </c>
      <c r="C40" s="18">
        <v>3230</v>
      </c>
      <c r="D40" s="18">
        <v>3900</v>
      </c>
    </row>
    <row r="41" spans="1:4" ht="63">
      <c r="A41" s="14" t="s">
        <v>39</v>
      </c>
      <c r="B41" s="23" t="s">
        <v>40</v>
      </c>
      <c r="C41" s="22">
        <f>SUM(C42+C43+C44)</f>
        <v>24900</v>
      </c>
      <c r="D41" s="22">
        <f>SUM(D42+D43+D44)</f>
        <v>21600</v>
      </c>
    </row>
    <row r="42" spans="1:4" ht="189">
      <c r="A42" s="14" t="s">
        <v>41</v>
      </c>
      <c r="B42" s="29" t="s">
        <v>81</v>
      </c>
      <c r="C42" s="18">
        <v>2900</v>
      </c>
      <c r="D42" s="18">
        <v>2600</v>
      </c>
    </row>
    <row r="43" spans="1:4" ht="94.5">
      <c r="A43" s="14" t="s">
        <v>42</v>
      </c>
      <c r="B43" s="25" t="s">
        <v>43</v>
      </c>
      <c r="C43" s="18">
        <v>9300</v>
      </c>
      <c r="D43" s="18">
        <v>8900</v>
      </c>
    </row>
    <row r="44" spans="1:4" ht="110.25">
      <c r="A44" s="14" t="s">
        <v>44</v>
      </c>
      <c r="B44" s="25" t="s">
        <v>45</v>
      </c>
      <c r="C44" s="18">
        <v>12700</v>
      </c>
      <c r="D44" s="18">
        <v>10100</v>
      </c>
    </row>
    <row r="45" spans="1:4" ht="31.5">
      <c r="A45" s="20" t="s">
        <v>46</v>
      </c>
      <c r="B45" s="23" t="s">
        <v>47</v>
      </c>
      <c r="C45" s="22">
        <v>4180</v>
      </c>
      <c r="D45" s="22">
        <v>4230</v>
      </c>
    </row>
    <row r="46" spans="1:4" ht="15.75">
      <c r="A46" s="30"/>
      <c r="B46" s="23" t="s">
        <v>48</v>
      </c>
      <c r="C46" s="24">
        <f>C13+C34</f>
        <v>281865</v>
      </c>
      <c r="D46" s="24">
        <f>D13+D34</f>
        <v>285680</v>
      </c>
    </row>
  </sheetData>
  <sheetProtection/>
  <mergeCells count="5">
    <mergeCell ref="B6:D6"/>
    <mergeCell ref="B7:D7"/>
    <mergeCell ref="B3:D3"/>
    <mergeCell ref="B4:D4"/>
    <mergeCell ref="B5:D5"/>
  </mergeCells>
  <printOptions/>
  <pageMargins left="0.38" right="0.17" top="0.52" bottom="1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8.421875" style="0" customWidth="1"/>
    <col min="4" max="4" width="7.00390625" style="0" hidden="1" customWidth="1"/>
    <col min="5" max="5" width="0.13671875" style="0" hidden="1" customWidth="1"/>
    <col min="6" max="8" width="8.8515625" style="0" hidden="1" customWidth="1"/>
  </cols>
  <sheetData>
    <row r="2" spans="1:8" ht="15.75">
      <c r="A2" s="35"/>
      <c r="B2" s="39" t="s">
        <v>93</v>
      </c>
      <c r="C2" s="39"/>
      <c r="D2" s="40" t="s">
        <v>87</v>
      </c>
      <c r="E2" s="40"/>
      <c r="F2" s="40"/>
      <c r="G2" s="40"/>
      <c r="H2" s="40"/>
    </row>
    <row r="3" spans="1:8" ht="15.75">
      <c r="A3" s="41" t="s">
        <v>88</v>
      </c>
      <c r="B3" s="41"/>
      <c r="C3" s="41"/>
      <c r="D3" s="41"/>
      <c r="E3" s="41"/>
      <c r="F3" s="41"/>
      <c r="G3" s="41"/>
      <c r="H3" s="41"/>
    </row>
    <row r="4" spans="1:8" ht="15.75">
      <c r="A4" s="38" t="s">
        <v>89</v>
      </c>
      <c r="B4" s="38"/>
      <c r="C4" s="38"/>
      <c r="D4" s="38"/>
      <c r="E4" s="38"/>
      <c r="F4" s="38"/>
      <c r="G4" s="38"/>
      <c r="H4" s="38"/>
    </row>
    <row r="5" spans="1:8" ht="15.75">
      <c r="A5" s="38" t="s">
        <v>90</v>
      </c>
      <c r="B5" s="38"/>
      <c r="C5" s="38"/>
      <c r="D5" s="38"/>
      <c r="E5" s="38"/>
      <c r="F5" s="38"/>
      <c r="G5" s="38"/>
      <c r="H5" s="38"/>
    </row>
    <row r="6" spans="1:8" ht="15.75">
      <c r="A6" s="41" t="s">
        <v>91</v>
      </c>
      <c r="B6" s="41"/>
      <c r="C6" s="41"/>
      <c r="D6" s="41"/>
      <c r="E6" s="41"/>
      <c r="F6" s="41"/>
      <c r="G6" s="41"/>
      <c r="H6" s="41"/>
    </row>
    <row r="7" spans="1:8" ht="15.75">
      <c r="A7" s="43" t="s">
        <v>92</v>
      </c>
      <c r="B7" s="43"/>
      <c r="C7" s="43"/>
      <c r="D7" s="43"/>
      <c r="E7" s="43"/>
      <c r="F7" s="43"/>
      <c r="G7" s="43"/>
      <c r="H7" s="43"/>
    </row>
    <row r="8" spans="1:8" ht="15.75">
      <c r="A8" s="43" t="s">
        <v>94</v>
      </c>
      <c r="B8" s="43"/>
      <c r="C8" s="43"/>
      <c r="D8" s="43"/>
      <c r="E8" s="43"/>
      <c r="F8" s="43"/>
      <c r="G8" s="43"/>
      <c r="H8" s="43"/>
    </row>
    <row r="9" spans="2:3" ht="15.75">
      <c r="B9" s="34"/>
      <c r="C9" s="34"/>
    </row>
    <row r="10" spans="2:5" ht="15.75">
      <c r="B10" s="44" t="s">
        <v>49</v>
      </c>
      <c r="C10" s="44"/>
      <c r="D10" s="33"/>
      <c r="E10" s="33"/>
    </row>
    <row r="11" spans="2:5" ht="15.75">
      <c r="B11" s="42" t="s">
        <v>50</v>
      </c>
      <c r="C11" s="42"/>
      <c r="D11" s="9"/>
      <c r="E11" s="9"/>
    </row>
    <row r="12" spans="2:3" ht="15.75">
      <c r="B12" s="42" t="s">
        <v>53</v>
      </c>
      <c r="C12" s="42"/>
    </row>
    <row r="13" spans="2:3" ht="15.75">
      <c r="B13" s="42" t="s">
        <v>54</v>
      </c>
      <c r="C13" s="42"/>
    </row>
    <row r="14" spans="2:3" ht="15.75">
      <c r="B14" s="42" t="s">
        <v>86</v>
      </c>
      <c r="C14" s="42"/>
    </row>
    <row r="15" spans="2:3" ht="15">
      <c r="B15" s="1"/>
      <c r="C15" s="2"/>
    </row>
    <row r="16" spans="1:3" ht="15">
      <c r="A16" s="3" t="s">
        <v>0</v>
      </c>
      <c r="B16" s="4"/>
      <c r="C16" s="2"/>
    </row>
    <row r="17" spans="1:3" ht="15">
      <c r="A17" s="5" t="s">
        <v>1</v>
      </c>
      <c r="B17" s="6" t="s">
        <v>57</v>
      </c>
      <c r="C17" s="5"/>
    </row>
    <row r="18" spans="1:3" ht="15.75">
      <c r="A18" s="7"/>
      <c r="B18" s="8"/>
      <c r="C18" t="s">
        <v>2</v>
      </c>
    </row>
    <row r="19" spans="1:3" ht="30">
      <c r="A19" s="10" t="s">
        <v>3</v>
      </c>
      <c r="B19" s="11" t="s">
        <v>4</v>
      </c>
      <c r="C19" s="10" t="s">
        <v>5</v>
      </c>
    </row>
    <row r="20" spans="1:3" ht="15.75">
      <c r="A20" s="10"/>
      <c r="B20" s="12" t="s">
        <v>6</v>
      </c>
      <c r="C20" s="13">
        <f>C21+C31+C39+C38+C25</f>
        <v>177970</v>
      </c>
    </row>
    <row r="21" spans="1:3" ht="28.5">
      <c r="A21" s="14" t="s">
        <v>62</v>
      </c>
      <c r="B21" s="15" t="s">
        <v>7</v>
      </c>
      <c r="C21" s="16">
        <f>SUM(C22:C24)</f>
        <v>113180</v>
      </c>
    </row>
    <row r="22" spans="1:3" ht="138" customHeight="1">
      <c r="A22" s="14" t="s">
        <v>61</v>
      </c>
      <c r="B22" s="17" t="s">
        <v>8</v>
      </c>
      <c r="C22" s="18">
        <f>138825-30000</f>
        <v>108825</v>
      </c>
    </row>
    <row r="23" spans="1:3" ht="219.75" customHeight="1">
      <c r="A23" s="14" t="s">
        <v>60</v>
      </c>
      <c r="B23" s="19" t="s">
        <v>9</v>
      </c>
      <c r="C23" s="18">
        <v>1485</v>
      </c>
    </row>
    <row r="24" spans="1:3" ht="78.75">
      <c r="A24" s="14" t="s">
        <v>59</v>
      </c>
      <c r="B24" s="19" t="s">
        <v>10</v>
      </c>
      <c r="C24" s="18">
        <v>2870</v>
      </c>
    </row>
    <row r="25" spans="1:3" ht="47.25">
      <c r="A25" s="20" t="s">
        <v>58</v>
      </c>
      <c r="B25" s="21" t="s">
        <v>63</v>
      </c>
      <c r="C25" s="22">
        <f>C26</f>
        <v>10920</v>
      </c>
    </row>
    <row r="26" spans="1:3" ht="47.25">
      <c r="A26" s="20" t="s">
        <v>70</v>
      </c>
      <c r="B26" s="32" t="s">
        <v>66</v>
      </c>
      <c r="C26" s="22">
        <f>SUM(C27:C30)</f>
        <v>10920</v>
      </c>
    </row>
    <row r="27" spans="1:3" ht="126">
      <c r="A27" s="14" t="s">
        <v>64</v>
      </c>
      <c r="B27" s="31" t="s">
        <v>65</v>
      </c>
      <c r="C27" s="18">
        <v>3815</v>
      </c>
    </row>
    <row r="28" spans="1:3" ht="157.5">
      <c r="A28" s="14" t="s">
        <v>71</v>
      </c>
      <c r="B28" s="31" t="s">
        <v>67</v>
      </c>
      <c r="C28" s="18">
        <v>131</v>
      </c>
    </row>
    <row r="29" spans="1:3" ht="126">
      <c r="A29" s="14" t="s">
        <v>72</v>
      </c>
      <c r="B29" s="31" t="s">
        <v>68</v>
      </c>
      <c r="C29" s="18">
        <v>6754</v>
      </c>
    </row>
    <row r="30" spans="1:3" ht="126">
      <c r="A30" s="14" t="s">
        <v>73</v>
      </c>
      <c r="B30" s="31" t="s">
        <v>69</v>
      </c>
      <c r="C30" s="18">
        <v>220</v>
      </c>
    </row>
    <row r="31" spans="1:3" ht="31.5">
      <c r="A31" s="14" t="s">
        <v>74</v>
      </c>
      <c r="B31" s="23" t="s">
        <v>11</v>
      </c>
      <c r="C31" s="24">
        <f>SUM(C32+C35+C36+C37)</f>
        <v>35500</v>
      </c>
    </row>
    <row r="32" spans="1:3" ht="47.25">
      <c r="A32" s="14" t="s">
        <v>75</v>
      </c>
      <c r="B32" s="23" t="s">
        <v>12</v>
      </c>
      <c r="C32" s="24">
        <f>SUM(C33:C34)</f>
        <v>20350</v>
      </c>
    </row>
    <row r="33" spans="1:3" ht="63">
      <c r="A33" s="14" t="s">
        <v>76</v>
      </c>
      <c r="B33" s="25" t="s">
        <v>13</v>
      </c>
      <c r="C33" s="26">
        <v>14040</v>
      </c>
    </row>
    <row r="34" spans="1:3" ht="78.75">
      <c r="A34" s="14" t="s">
        <v>77</v>
      </c>
      <c r="B34" s="25" t="s">
        <v>14</v>
      </c>
      <c r="C34" s="18">
        <v>6310</v>
      </c>
    </row>
    <row r="35" spans="1:3" ht="31.5">
      <c r="A35" s="14" t="s">
        <v>78</v>
      </c>
      <c r="B35" s="25" t="s">
        <v>15</v>
      </c>
      <c r="C35" s="18">
        <v>10780</v>
      </c>
    </row>
    <row r="36" spans="1:3" ht="15.75">
      <c r="A36" s="14" t="s">
        <v>79</v>
      </c>
      <c r="B36" s="25" t="s">
        <v>16</v>
      </c>
      <c r="C36" s="18">
        <f>210+4000</f>
        <v>4210</v>
      </c>
    </row>
    <row r="37" spans="1:3" ht="63">
      <c r="A37" s="14" t="s">
        <v>80</v>
      </c>
      <c r="B37" s="25" t="s">
        <v>17</v>
      </c>
      <c r="C37" s="18">
        <v>160</v>
      </c>
    </row>
    <row r="38" spans="1:3" ht="31.5">
      <c r="A38" s="20" t="s">
        <v>18</v>
      </c>
      <c r="B38" s="23" t="s">
        <v>19</v>
      </c>
      <c r="C38" s="22">
        <v>15970</v>
      </c>
    </row>
    <row r="39" spans="1:3" ht="31.5">
      <c r="A39" s="14" t="s">
        <v>20</v>
      </c>
      <c r="B39" s="23" t="s">
        <v>21</v>
      </c>
      <c r="C39" s="22">
        <f>SUM(C40:C40)</f>
        <v>2400</v>
      </c>
    </row>
    <row r="40" spans="1:3" ht="78.75">
      <c r="A40" s="14" t="s">
        <v>22</v>
      </c>
      <c r="B40" s="25" t="s">
        <v>23</v>
      </c>
      <c r="C40" s="18">
        <v>2400</v>
      </c>
    </row>
    <row r="41" spans="1:3" ht="15.75">
      <c r="A41" s="14"/>
      <c r="B41" s="27" t="s">
        <v>24</v>
      </c>
      <c r="C41" s="22">
        <f>C42+C47+C49+C53</f>
        <v>147680</v>
      </c>
    </row>
    <row r="42" spans="1:3" ht="94.5">
      <c r="A42" s="14" t="s">
        <v>25</v>
      </c>
      <c r="B42" s="23" t="s">
        <v>26</v>
      </c>
      <c r="C42" s="22">
        <f>SUM(C43:C46)</f>
        <v>69630</v>
      </c>
    </row>
    <row r="43" spans="1:3" ht="78.75">
      <c r="A43" s="14" t="s">
        <v>27</v>
      </c>
      <c r="B43" s="25" t="s">
        <v>28</v>
      </c>
      <c r="C43" s="18">
        <v>30</v>
      </c>
    </row>
    <row r="44" spans="1:3" ht="141.75">
      <c r="A44" s="14" t="s">
        <v>29</v>
      </c>
      <c r="B44" s="25" t="s">
        <v>30</v>
      </c>
      <c r="C44" s="28">
        <v>7800</v>
      </c>
    </row>
    <row r="45" spans="1:3" ht="141.75">
      <c r="A45" s="14" t="s">
        <v>31</v>
      </c>
      <c r="B45" s="29" t="s">
        <v>32</v>
      </c>
      <c r="C45" s="28">
        <f>29300+30000</f>
        <v>59300</v>
      </c>
    </row>
    <row r="46" spans="1:3" ht="157.5">
      <c r="A46" s="14" t="s">
        <v>33</v>
      </c>
      <c r="B46" s="19" t="s">
        <v>34</v>
      </c>
      <c r="C46" s="18">
        <v>2500</v>
      </c>
    </row>
    <row r="47" spans="1:3" ht="31.5">
      <c r="A47" s="14" t="s">
        <v>35</v>
      </c>
      <c r="B47" s="23" t="s">
        <v>36</v>
      </c>
      <c r="C47" s="22">
        <f>SUM(C48)</f>
        <v>4250</v>
      </c>
    </row>
    <row r="48" spans="1:3" ht="31.5">
      <c r="A48" s="14" t="s">
        <v>37</v>
      </c>
      <c r="B48" s="25" t="s">
        <v>38</v>
      </c>
      <c r="C48" s="18">
        <v>4250</v>
      </c>
    </row>
    <row r="49" spans="1:3" ht="47.25">
      <c r="A49" s="14" t="s">
        <v>39</v>
      </c>
      <c r="B49" s="23" t="s">
        <v>40</v>
      </c>
      <c r="C49" s="22">
        <f>SUM(C50+C51+C52)</f>
        <v>69700</v>
      </c>
    </row>
    <row r="50" spans="1:3" ht="173.25">
      <c r="A50" s="14" t="s">
        <v>41</v>
      </c>
      <c r="B50" s="29" t="s">
        <v>81</v>
      </c>
      <c r="C50" s="18">
        <f>27000-15000</f>
        <v>12000</v>
      </c>
    </row>
    <row r="51" spans="1:3" ht="78.75">
      <c r="A51" s="14" t="s">
        <v>42</v>
      </c>
      <c r="B51" s="25" t="s">
        <v>43</v>
      </c>
      <c r="C51" s="18">
        <f>16020+4000</f>
        <v>20020</v>
      </c>
    </row>
    <row r="52" spans="1:3" ht="94.5">
      <c r="A52" s="14" t="s">
        <v>44</v>
      </c>
      <c r="B52" s="25" t="s">
        <v>45</v>
      </c>
      <c r="C52" s="18">
        <f>16680+4000+17000</f>
        <v>37680</v>
      </c>
    </row>
    <row r="53" spans="1:3" ht="31.5">
      <c r="A53" s="20" t="s">
        <v>46</v>
      </c>
      <c r="B53" s="23" t="s">
        <v>47</v>
      </c>
      <c r="C53" s="22">
        <v>4100</v>
      </c>
    </row>
    <row r="54" spans="1:3" ht="15.75">
      <c r="A54" s="30"/>
      <c r="B54" s="23" t="s">
        <v>48</v>
      </c>
      <c r="C54" s="24">
        <f>C20+C41</f>
        <v>325650</v>
      </c>
    </row>
  </sheetData>
  <sheetProtection/>
  <mergeCells count="13">
    <mergeCell ref="B12:C12"/>
    <mergeCell ref="B13:C13"/>
    <mergeCell ref="A8:H8"/>
    <mergeCell ref="A5:H5"/>
    <mergeCell ref="B2:C2"/>
    <mergeCell ref="D2:H2"/>
    <mergeCell ref="A3:H3"/>
    <mergeCell ref="A4:H4"/>
    <mergeCell ref="B14:C14"/>
    <mergeCell ref="A6:H6"/>
    <mergeCell ref="A7:H7"/>
    <mergeCell ref="B10:C10"/>
    <mergeCell ref="B11:C11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2014-11-03T12:05:34Z</cp:lastPrinted>
  <dcterms:created xsi:type="dcterms:W3CDTF">1996-10-08T23:32:33Z</dcterms:created>
  <dcterms:modified xsi:type="dcterms:W3CDTF">2015-09-30T10:45:59Z</dcterms:modified>
  <cp:category/>
  <cp:version/>
  <cp:contentType/>
  <cp:contentStatus/>
</cp:coreProperties>
</file>